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042E1C30-5AB1-42F6-8793-AFD24B346688}" xr6:coauthVersionLast="47" xr6:coauthVersionMax="47" xr10:uidLastSave="{00000000-0000-0000-0000-000000000000}"/>
  <bookViews>
    <workbookView xWindow="28680" yWindow="-120" windowWidth="29040" windowHeight="15840" tabRatio="141" xr2:uid="{00000000-000D-0000-FFFF-FFFF00000000}"/>
  </bookViews>
  <sheets>
    <sheet name="50" sheetId="1" r:id="rId1"/>
    <sheet name="Table" sheetId="2" state="hidden" r:id="rId2"/>
  </sheets>
  <definedNames>
    <definedName name="_xlnm.Print_Area" localSheetId="0">'50'!$A$1:$L$30</definedName>
    <definedName name="note">'50'!$A$23:$B$28</definedName>
    <definedName name="Tabelle">'50'!$C$11:$H$11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N2" i="1"/>
  <c r="E3" i="1"/>
  <c r="H3" i="1"/>
  <c r="I3" i="1"/>
  <c r="E4" i="1"/>
  <c r="H4" i="1"/>
  <c r="E5" i="1"/>
  <c r="H5" i="1"/>
  <c r="I5" i="1"/>
  <c r="C8" i="1"/>
  <c r="D8" i="1"/>
  <c r="E8" i="1"/>
  <c r="F8" i="1"/>
  <c r="G8" i="1"/>
  <c r="H8" i="1"/>
  <c r="J8" i="1"/>
  <c r="K8" i="1"/>
  <c r="O8" i="1"/>
  <c r="J3" i="1"/>
  <c r="N5" i="1"/>
  <c r="G5" i="1"/>
  <c r="N3" i="1"/>
  <c r="G3" i="1"/>
  <c r="J5" i="1"/>
  <c r="N4" i="1"/>
  <c r="G4" i="1"/>
  <c r="H2" i="1"/>
  <c r="J2" i="1"/>
  <c r="J4" i="1"/>
  <c r="I4" i="1"/>
  <c r="G2" i="1"/>
  <c r="G7" i="1"/>
  <c r="H7" i="1"/>
  <c r="I2" i="1"/>
  <c r="I7" i="1"/>
  <c r="C7" i="1"/>
  <c r="N8" i="1"/>
  <c r="A15" i="1"/>
  <c r="A16" i="1"/>
  <c r="A17" i="1"/>
  <c r="A18" i="1"/>
  <c r="A19" i="1" s="1"/>
  <c r="J7" i="1" s="1"/>
  <c r="L7" i="1"/>
  <c r="I8" i="1"/>
</calcChain>
</file>

<file path=xl/sharedStrings.xml><?xml version="1.0" encoding="utf-8"?>
<sst xmlns="http://schemas.openxmlformats.org/spreadsheetml/2006/main" count="88" uniqueCount="50">
  <si>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</si>
  <si>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</si>
  <si>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</si>
  <si>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</si>
  <si>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</si>
  <si>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</si>
  <si>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</si>
  <si>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</si>
  <si>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</si>
  <si>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</si>
  <si>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</si>
  <si>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Wiso</t>
  </si>
  <si>
    <t>Gesamtergebnis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</si>
  <si>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</si>
  <si>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</si>
  <si>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</si>
  <si>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</si>
  <si>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</si>
  <si>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</si>
  <si>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</si>
  <si>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</si>
  <si>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</si>
  <si>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</si>
  <si>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</si>
  <si>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</si>
  <si>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</si>
  <si>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kein Sechser erlaubt gesamt</t>
  </si>
  <si>
    <t>eine Fünf</t>
  </si>
  <si>
    <t>Gesamtergebnis mind. 50 Pkt.</t>
  </si>
  <si>
    <t>durchrechnen, wenn in jedem Fach ein Punkt</t>
  </si>
  <si>
    <t>Bestanden?</t>
  </si>
  <si>
    <t>Notentabelle</t>
  </si>
  <si>
    <t>Prüfungsteil B</t>
  </si>
  <si>
    <t>Ganzh. Aufgabe1</t>
  </si>
  <si>
    <t>Ganzh. Aufgabe2</t>
  </si>
  <si>
    <t>Erg.Prüf.teil B</t>
  </si>
  <si>
    <t>Prüfungsteil A</t>
  </si>
  <si>
    <t>Betr. Projektar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</si>
  <si>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</si>
  <si>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</si>
  <si>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</si>
  <si>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</si>
  <si>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</si>
  <si>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</si>
  <si>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</si>
  <si>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</si>
  <si>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Wirtschafts- und Sozialkunde</t>
  </si>
  <si>
    <t>Fertigungstechnik</t>
  </si>
  <si>
    <t>Maschinen- und Anlagentechnik</t>
  </si>
  <si>
    <t>Herstellen eines Möbels oder 
Innanausbauteils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</si>
</sst>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2" fillId="0" borderId="0" xfId="0" applyNumberFormat="1" applyFont="1" applyProtection="1">
      <protection hidden="1"/>
    </xf>
    <xf numFmtId="1" fontId="2" fillId="0" borderId="0" xfId="0" applyNumberFormat="1" applyFont="1"/>
    <xf numFmtId="1" fontId="2" fillId="2" borderId="0" xfId="0" applyNumberFormat="1" applyFont="1" applyFill="1" applyAlignment="1" applyProtection="1">
      <alignment horizontal="right" wrapText="1"/>
      <protection locked="0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 applyProtection="1">
      <alignment horizontal="center"/>
      <protection locked="0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Protection="1">
      <protection hidden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1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/>
    <xf numFmtId="1" fontId="7" fillId="0" borderId="0" xfId="0" applyNumberFormat="1" applyFont="1"/>
    <xf numFmtId="1" fontId="5" fillId="0" borderId="0" xfId="0" applyNumberFormat="1" applyFont="1" applyAlignment="1">
      <alignment horizontal="center"/>
    </xf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5" fillId="0" borderId="0" xfId="0" applyNumberFormat="1" applyFont="1"/>
    <xf numFmtId="1" fontId="6" fillId="4" borderId="0" xfId="0" applyNumberFormat="1" applyFont="1" applyFill="1" applyAlignment="1" applyProtection="1">
      <alignment horizontal="right" wrapText="1"/>
      <protection locked="0"/>
    </xf>
    <xf numFmtId="1" fontId="9" fillId="0" borderId="0" xfId="0" applyNumberFormat="1" applyFont="1" applyAlignment="1">
      <alignment horizontal="center"/>
    </xf>
    <xf numFmtId="2" fontId="2" fillId="0" borderId="0" xfId="0" applyNumberFormat="1" applyFont="1"/>
    <xf numFmtId="2" fontId="8" fillId="0" borderId="0" xfId="0" applyNumberFormat="1" applyFont="1"/>
    <xf numFmtId="1" fontId="6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left"/>
    </xf>
    <xf numFmtId="1" fontId="10" fillId="0" borderId="0" xfId="0" applyNumberFormat="1" applyFont="1"/>
    <xf numFmtId="2" fontId="10" fillId="0" borderId="0" xfId="0" applyNumberFormat="1" applyFont="1"/>
    <xf numFmtId="0" fontId="10" fillId="0" borderId="0" xfId="0" applyFont="1"/>
    <xf numFmtId="0" fontId="6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Standard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142875</xdr:rowOff>
    </xdr:from>
    <xdr:to>
      <xdr:col>11</xdr:col>
      <xdr:colOff>895350</xdr:colOff>
      <xdr:row>27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52AC116-237B-09C6-9B44-D70D3DC69EDF}"/>
            </a:ext>
          </a:extLst>
        </xdr:cNvPr>
        <xdr:cNvSpPr txBox="1"/>
      </xdr:nvSpPr>
      <xdr:spPr>
        <a:xfrm>
          <a:off x="409575" y="1628775"/>
          <a:ext cx="7229475" cy="298132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	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                           </a:t>
          </a:r>
          <a:r>
            <a:rPr lang="de-DE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Holzmechaniker/-in</a:t>
          </a:r>
          <a:endParaRPr lang="de-DE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             Ausbildungsordnung vom 01.08.2015</a:t>
          </a:r>
        </a:p>
        <a:p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wie folgt bewertet</a:t>
          </a:r>
          <a:r>
            <a:rPr lang="de-D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worden sind: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mit mindestens „ausreichend“,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 mindestens drei Prüfungsbereichen mit mindestens „ausreichend“ und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keinem Prüfungsbereich mit „ungenügend“.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 Antrag des Prüflings ist die Prüfung in einem der Prüfungsbereiche „Fertigungstechnik“, „Maschinen- und Anlagentechnik“ oder „Wirtschafts- und Sozialkunde“ durch eine mündliche Prüfung von etwa 15 Minuten zu ergänzen, wenn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der Prüfungsbereich schlechter als mit „ausreichend“ bewertet worden ist und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die mündliche Ergänzungsprüfung für das Bestehen den Ausschlag geben kann.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diesen Prüfungsbereich sind das bisherige Ergebnis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und das Ergebnis der mündlichen Ergänzungsprüfung im Verhältnis 2 : 1 zu gewichten.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 = Mündliche Ergänzungsprüfung</a:t>
          </a:r>
          <a:endParaRPr lang="de-DE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6"/>
  <sheetViews>
    <sheetView tabSelected="1" workbookViewId="0">
      <selection activeCell="C2" sqref="C2"/>
    </sheetView>
  </sheetViews>
  <sheetFormatPr baseColWidth="10" defaultColWidth="11.5703125" defaultRowHeight="12.75" x14ac:dyDescent="0.2"/>
  <cols>
    <col min="1" max="1" width="6" style="42" customWidth="1"/>
    <col min="2" max="2" width="32.8554687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2.5703125" style="42" customWidth="1"/>
    <col min="12" max="12" width="17.42578125" bestFit="1" customWidth="1"/>
  </cols>
  <sheetData>
    <row r="1" spans="1:15" s="2" customFormat="1" ht="12.75" customHeight="1" x14ac:dyDescent="0.25">
      <c r="A1" s="24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2</v>
      </c>
      <c r="I1" s="27" t="s">
        <v>7</v>
      </c>
      <c r="J1" s="44" t="s">
        <v>8</v>
      </c>
      <c r="K1" s="44"/>
      <c r="L1" s="27" t="s">
        <v>9</v>
      </c>
      <c r="M1" s="25" t="s">
        <v>10</v>
      </c>
      <c r="N1" s="34"/>
    </row>
    <row r="2" spans="1:15" s="2" customFormat="1" ht="15" x14ac:dyDescent="0.25">
      <c r="A2" s="25">
        <v>6510</v>
      </c>
      <c r="B2" s="28" t="s">
        <v>47</v>
      </c>
      <c r="C2" s="32"/>
      <c r="D2" s="32"/>
      <c r="E2" s="28" t="str">
        <f>IF(AND(ISNUMBER(C2),ISNUMBER(D2)),ROUND(((ROUND(C2,$A$9)*2+ROUND(D2,$A$9))/3),$A$9),(IF(ISNUMBER(C2),ROUND(C2,$A$9),"")))</f>
        <v/>
      </c>
      <c r="F2" s="29">
        <v>20</v>
      </c>
      <c r="G2" s="28" t="str">
        <f>IF(ISNUMBER(E2),ROUND(E2*F2,$A$9),"")</f>
        <v/>
      </c>
      <c r="H2" s="28" t="str">
        <f>IF(ISNUMBER(E2),ROUND(E2,$A$9),"")</f>
        <v/>
      </c>
      <c r="I2" s="29" t="str">
        <f>IF(ISNUMBER(H2),VLOOKUP(ROUND(H2,$A$9),note,2,TRUE),"")</f>
        <v/>
      </c>
      <c r="J2" s="33" t="str">
        <f>IF(ISNUMBER(K2),K2,(IF(ISNUMBER(H2),IF(H2&gt;49.4,1,2),"")))</f>
        <v/>
      </c>
      <c r="K2" s="33"/>
      <c r="L2" s="27">
        <v>20</v>
      </c>
      <c r="N2" s="35" t="str">
        <f>IF(ISNUMBER(E2),ROUND(E2*F2,$A$11),"")</f>
        <v/>
      </c>
    </row>
    <row r="3" spans="1:15" s="2" customFormat="1" ht="15" x14ac:dyDescent="0.25">
      <c r="A3" s="25">
        <v>5364</v>
      </c>
      <c r="B3" s="28" t="s">
        <v>48</v>
      </c>
      <c r="C3" s="32"/>
      <c r="D3" s="32"/>
      <c r="E3" s="28" t="str">
        <f>IF(AND(ISNUMBER(C3),ISNUMBER(D3)),ROUND(((ROUND(C3,$A$9)*2+ROUND(D3,$A$9))/3),$A$9),(IF(ISNUMBER(C3),ROUND(C3,$A$9),"")))</f>
        <v/>
      </c>
      <c r="F3" s="29">
        <v>20</v>
      </c>
      <c r="G3" s="28" t="str">
        <f>IF(ISNUMBER(E3),ROUND(E3*F3,$A$9),"")</f>
        <v/>
      </c>
      <c r="H3" s="28" t="str">
        <f>IF(ISNUMBER(E3),ROUND(E3,$A$9),"")</f>
        <v/>
      </c>
      <c r="I3" s="29" t="str">
        <f>IF(ISNUMBER(H3),VLOOKUP(ROUND(H3,$A$9),note,2,TRUE),"")</f>
        <v/>
      </c>
      <c r="J3" s="33" t="str">
        <f>IF(ISNUMBER(K3),K3,(IF(ISNUMBER(H3),IF(H3&gt;49.4,1,2),"")))</f>
        <v/>
      </c>
      <c r="K3" s="33"/>
      <c r="L3" s="27">
        <v>20</v>
      </c>
      <c r="N3" s="35" t="str">
        <f>IF(ISNUMBER(E3),ROUND(E3*F3,$A$11),"")</f>
        <v/>
      </c>
    </row>
    <row r="4" spans="1:15" s="2" customFormat="1" ht="15" x14ac:dyDescent="0.25">
      <c r="A4" s="25">
        <v>5071</v>
      </c>
      <c r="B4" s="28" t="s">
        <v>46</v>
      </c>
      <c r="C4" s="32"/>
      <c r="D4" s="32"/>
      <c r="E4" s="28" t="str">
        <f>IF(AND(ISNUMBER(C4),ISNUMBER(D4)),ROUND(((ROUND(C4,$A$9)*2+ROUND(D4,$A$9))/3),$A$9),(IF(ISNUMBER(C4),ROUND(C4,$A$9),"")))</f>
        <v/>
      </c>
      <c r="F4" s="29">
        <v>10</v>
      </c>
      <c r="G4" s="28" t="str">
        <f>IF(ISNUMBER(E4),ROUND(E4*F4,$A$9),"")</f>
        <v/>
      </c>
      <c r="H4" s="28" t="str">
        <f>IF(ISNUMBER(E4),ROUND(E4,$A$9),"")</f>
        <v/>
      </c>
      <c r="I4" s="29" t="str">
        <f>IF(ISNUMBER(H4),VLOOKUP(ROUND(H4,$A$9),note,2,TRUE),"")</f>
        <v/>
      </c>
      <c r="J4" s="33" t="str">
        <f>IF(ISNUMBER(K4),K4,(IF(ISNUMBER(H4),IF(H4&gt;49.4,1,2),"")))</f>
        <v/>
      </c>
      <c r="K4" s="33"/>
      <c r="L4" s="27">
        <v>10</v>
      </c>
      <c r="N4" s="35" t="str">
        <f>IF(ISNUMBER(E4),ROUND(E4*F4,$A$11),"")</f>
        <v/>
      </c>
    </row>
    <row r="5" spans="1:15" s="2" customFormat="1" ht="29.25" x14ac:dyDescent="0.25">
      <c r="A5" s="25">
        <v>7387</v>
      </c>
      <c r="B5" s="43" t="s">
        <v>49</v>
      </c>
      <c r="C5" s="32"/>
      <c r="D5" s="28"/>
      <c r="E5" s="28" t="str">
        <f>IF(ISNUMBER(C5),ROUND(C5,$A$9),"")</f>
        <v/>
      </c>
      <c r="F5" s="29">
        <v>50</v>
      </c>
      <c r="G5" s="28" t="str">
        <f>IF(ISNUMBER(E5),ROUND(E5*F5,$A$9),"")</f>
        <v/>
      </c>
      <c r="H5" s="28" t="str">
        <f>IF(ISNUMBER(E5),ROUND(E5,$A$9),"")</f>
        <v/>
      </c>
      <c r="I5" s="29" t="str">
        <f>IF(ISNUMBER(H5),VLOOKUP(ROUND(H5,$A$9),note,2,TRUE),"")</f>
        <v/>
      </c>
      <c r="J5" s="33" t="str">
        <f>IF(ISNUMBER(K5),K5,(IF(ISNUMBER(H5),IF(H5&gt;49.4,1,2),"")))</f>
        <v/>
      </c>
      <c r="K5" s="33"/>
      <c r="L5" s="27">
        <v>50</v>
      </c>
      <c r="N5" s="35" t="str">
        <f>IF(ISNUMBER(E5),ROUND(E5*F5,$A$11),"")</f>
        <v/>
      </c>
    </row>
    <row r="6" spans="1:15" s="2" customFormat="1" ht="15" x14ac:dyDescent="0.25">
      <c r="A6" s="25"/>
      <c r="B6" s="30"/>
      <c r="C6" s="36"/>
      <c r="D6" s="28"/>
      <c r="E6" s="28"/>
      <c r="F6" s="29"/>
      <c r="G6" s="28"/>
      <c r="H6" s="28"/>
      <c r="I6" s="29"/>
      <c r="J6" s="33"/>
      <c r="K6" s="33"/>
      <c r="L6" s="27"/>
      <c r="N6" s="34"/>
    </row>
    <row r="7" spans="1:15" s="2" customFormat="1" ht="15" x14ac:dyDescent="0.25">
      <c r="A7" s="26">
        <v>6129</v>
      </c>
      <c r="B7" s="31" t="s">
        <v>12</v>
      </c>
      <c r="C7" s="37" t="str">
        <f>IF(ISNUMBER(H7),ROUND(SUM(N2:N5)/100,$A$11),"")</f>
        <v/>
      </c>
      <c r="D7" s="31"/>
      <c r="E7" s="31"/>
      <c r="F7" s="31"/>
      <c r="G7" s="38" t="str">
        <f>IF(AND(ISNUMBER(G2),ISNUMBER(G3),ISNUMBER(G4),ISNUMBER(G5)),ROUND(SUM(G2:G5),$A$9),"")</f>
        <v/>
      </c>
      <c r="H7" s="38" t="str">
        <f>IF(ISNUMBER(G7),ROUND((G7/100),$A$9),"")</f>
        <v/>
      </c>
      <c r="I7" s="27" t="str">
        <f>IF(ISNUMBER(H7),VLOOKUP(ROUND(H7,$A$9),note,2,TRUE),"")</f>
        <v/>
      </c>
      <c r="J7" s="44" t="str">
        <f>IF(ISNUMBER(I7),IF(A19,IF(I7&lt;5,6,7),7),"")</f>
        <v/>
      </c>
      <c r="K7" s="44"/>
      <c r="L7" s="27" t="str">
        <f>IF(J7=6,"bestanden",IF(J7=7,"nicht bestanden",""))</f>
        <v/>
      </c>
      <c r="N7" s="34"/>
    </row>
    <row r="8" spans="1:15" s="2" customFormat="1" ht="12" x14ac:dyDescent="0.2">
      <c r="A8" s="25" t="s">
        <v>10</v>
      </c>
      <c r="B8" s="25"/>
      <c r="C8" s="25" t="e">
        <f>(C2,C3,C4,C5,D2,D3,D4)</f>
        <v>#VALUE!</v>
      </c>
      <c r="D8" s="25" t="e">
        <f>(C2,C3,C4)</f>
        <v>#VALUE!</v>
      </c>
      <c r="E8" s="25" t="e">
        <f>(H2,H3,H4,H5,H7)</f>
        <v>#VALUE!</v>
      </c>
      <c r="F8" s="25" t="e">
        <f>(I2,I3,I4,I5,I7)</f>
        <v>#VALUE!</v>
      </c>
      <c r="G8" s="25" t="e">
        <f>(J2,J3,J4,J5)</f>
        <v>#VALUE!</v>
      </c>
      <c r="H8" s="25" t="e">
        <f>(K2,K3,K4,K5)</f>
        <v>#VALUE!</v>
      </c>
      <c r="I8" s="25" t="str">
        <f>J7</f>
        <v/>
      </c>
      <c r="J8" s="25" t="e">
        <f>(A7,A2,A3,A4,A5)</f>
        <v>#VALUE!</v>
      </c>
      <c r="K8" s="25" t="e">
        <f>(C2,C3,C4)</f>
        <v>#VALUE!</v>
      </c>
      <c r="L8" s="25"/>
      <c r="M8" s="25"/>
      <c r="N8" s="35" t="str">
        <f>C7</f>
        <v/>
      </c>
      <c r="O8" s="25" t="e">
        <f>(L2,L3,L4,L5)</f>
        <v>#VALUE!</v>
      </c>
    </row>
    <row r="9" spans="1:15" s="2" customFormat="1" ht="12" x14ac:dyDescent="0.2">
      <c r="A9" s="25">
        <v>0</v>
      </c>
      <c r="B9" s="39" t="s">
        <v>13</v>
      </c>
      <c r="C9" s="25" t="s">
        <v>14</v>
      </c>
      <c r="D9" s="25" t="s">
        <v>15</v>
      </c>
      <c r="E9" s="25" t="s">
        <v>2</v>
      </c>
      <c r="F9" s="25" t="s">
        <v>16</v>
      </c>
      <c r="G9" s="25" t="s">
        <v>17</v>
      </c>
      <c r="H9" s="25" t="s">
        <v>18</v>
      </c>
      <c r="I9" s="25" t="s">
        <v>19</v>
      </c>
      <c r="J9" s="25" t="s">
        <v>20</v>
      </c>
      <c r="K9" s="25" t="s">
        <v>21</v>
      </c>
      <c r="L9" s="25" t="s">
        <v>22</v>
      </c>
      <c r="M9" s="25" t="s">
        <v>23</v>
      </c>
      <c r="N9" s="35" t="s">
        <v>24</v>
      </c>
      <c r="O9" s="25" t="s">
        <v>9</v>
      </c>
    </row>
    <row r="10" spans="1:15" s="2" customFormat="1" x14ac:dyDescent="0.2">
      <c r="A10" s="25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40"/>
      <c r="N10" s="41"/>
      <c r="O10" s="25"/>
    </row>
    <row r="11" spans="1:15" s="2" customFormat="1" x14ac:dyDescent="0.2">
      <c r="A11" s="25">
        <v>2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40"/>
      <c r="N11" s="41"/>
      <c r="O11" s="25"/>
    </row>
    <row r="12" spans="1:15" s="2" customFormat="1" ht="12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5"/>
      <c r="O12" s="25"/>
    </row>
    <row r="13" spans="1:15" s="2" customFormat="1" ht="12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5"/>
      <c r="O13" s="25"/>
    </row>
    <row r="14" spans="1:15" s="2" customFormat="1" ht="12" x14ac:dyDescent="0.2">
      <c r="A14" s="25"/>
      <c r="B14" s="26" t="s">
        <v>25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5"/>
      <c r="O14" s="25"/>
    </row>
    <row r="15" spans="1:15" s="2" customFormat="1" ht="12" x14ac:dyDescent="0.2">
      <c r="A15" s="25" t="b">
        <f>COUNTIF(I2:I5,"=6")=0</f>
        <v>1</v>
      </c>
      <c r="B15" s="25" t="s">
        <v>26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35"/>
      <c r="O15" s="25"/>
    </row>
    <row r="16" spans="1:15" s="2" customFormat="1" ht="12" x14ac:dyDescent="0.2">
      <c r="A16" s="25" t="b">
        <f>COUNTIF(I2:I5,"=5")&lt;=1</f>
        <v>1</v>
      </c>
      <c r="B16" s="25" t="s">
        <v>27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5"/>
      <c r="O16" s="25"/>
    </row>
    <row r="17" spans="1:15" s="2" customFormat="1" ht="12" x14ac:dyDescent="0.2">
      <c r="A17" s="25" t="b">
        <f>IF(I7&lt;5,TRUE,FALSE)</f>
        <v>0</v>
      </c>
      <c r="B17" s="25" t="s">
        <v>28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35"/>
      <c r="O17" s="25"/>
    </row>
    <row r="18" spans="1:15" s="2" customFormat="1" ht="12" x14ac:dyDescent="0.2">
      <c r="A18" s="25" t="b">
        <f>ISNUMBER(I7)</f>
        <v>0</v>
      </c>
      <c r="B18" s="25" t="s">
        <v>29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5"/>
      <c r="O18" s="25"/>
    </row>
    <row r="19" spans="1:15" s="2" customFormat="1" ht="12" x14ac:dyDescent="0.2">
      <c r="A19" s="25" t="b">
        <f>AND(A15:A18)</f>
        <v>0</v>
      </c>
      <c r="B19" s="25" t="s">
        <v>30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35"/>
      <c r="O19" s="25"/>
    </row>
    <row r="20" spans="1:15" s="2" customFormat="1" ht="12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5"/>
      <c r="O20" s="25"/>
    </row>
    <row r="21" spans="1:15" s="2" customFormat="1" ht="12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5"/>
      <c r="O21" s="25"/>
    </row>
    <row r="22" spans="1:15" s="2" customFormat="1" ht="12" x14ac:dyDescent="0.2">
      <c r="A22" s="25"/>
      <c r="B22" s="26" t="s">
        <v>31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5"/>
      <c r="O22" s="25"/>
    </row>
    <row r="23" spans="1:15" s="2" customFormat="1" ht="12" x14ac:dyDescent="0.2">
      <c r="A23" s="25">
        <v>0</v>
      </c>
      <c r="B23" s="25">
        <v>6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35"/>
      <c r="O23" s="25"/>
    </row>
    <row r="24" spans="1:15" s="2" customFormat="1" ht="12" x14ac:dyDescent="0.2">
      <c r="A24" s="25">
        <v>30</v>
      </c>
      <c r="B24" s="25">
        <v>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5"/>
      <c r="O24" s="25"/>
    </row>
    <row r="25" spans="1:15" s="2" customFormat="1" ht="12" x14ac:dyDescent="0.2">
      <c r="A25" s="25">
        <v>50</v>
      </c>
      <c r="B25" s="25">
        <v>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5"/>
      <c r="O25" s="25"/>
    </row>
    <row r="26" spans="1:15" s="2" customFormat="1" ht="12" x14ac:dyDescent="0.2">
      <c r="A26" s="25">
        <v>67</v>
      </c>
      <c r="B26" s="25">
        <v>3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35"/>
      <c r="O26" s="25"/>
    </row>
    <row r="27" spans="1:15" s="2" customFormat="1" ht="12" x14ac:dyDescent="0.2">
      <c r="A27" s="25">
        <v>81</v>
      </c>
      <c r="B27" s="25">
        <v>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5"/>
      <c r="O27" s="25"/>
    </row>
    <row r="28" spans="1:15" s="2" customFormat="1" ht="12" x14ac:dyDescent="0.2">
      <c r="A28" s="25">
        <v>92</v>
      </c>
      <c r="B28" s="25">
        <v>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5"/>
      <c r="O28" s="25"/>
    </row>
    <row r="29" spans="1:15" s="2" customFormat="1" ht="12" x14ac:dyDescent="0.2">
      <c r="A29" s="25"/>
      <c r="J29" s="25"/>
      <c r="K29" s="25"/>
      <c r="N29" s="34"/>
    </row>
    <row r="30" spans="1:15" s="2" customFormat="1" ht="12" x14ac:dyDescent="0.2">
      <c r="A30" s="25"/>
      <c r="J30" s="25"/>
      <c r="K30" s="25"/>
      <c r="N30" s="34"/>
    </row>
    <row r="31" spans="1:15" s="2" customFormat="1" ht="12" x14ac:dyDescent="0.2">
      <c r="A31" s="25"/>
      <c r="J31" s="25"/>
      <c r="K31" s="25"/>
      <c r="N31" s="34"/>
    </row>
    <row r="32" spans="1:15" s="2" customFormat="1" ht="12" x14ac:dyDescent="0.2">
      <c r="A32" s="25"/>
      <c r="J32" s="25"/>
      <c r="K32" s="25"/>
      <c r="N32" s="34"/>
    </row>
    <row r="33" spans="1:14" s="2" customFormat="1" ht="12" x14ac:dyDescent="0.2">
      <c r="A33" s="25"/>
      <c r="J33" s="25"/>
      <c r="K33" s="25"/>
      <c r="N33" s="34"/>
    </row>
    <row r="34" spans="1:14" s="2" customFormat="1" ht="12" x14ac:dyDescent="0.2">
      <c r="A34" s="25"/>
      <c r="J34" s="25"/>
      <c r="K34" s="25"/>
      <c r="N34" s="34"/>
    </row>
    <row r="35" spans="1:14" s="2" customFormat="1" ht="12" x14ac:dyDescent="0.2">
      <c r="A35" s="25"/>
      <c r="J35" s="25"/>
      <c r="K35" s="25"/>
      <c r="N35" s="34"/>
    </row>
    <row r="36" spans="1:14" s="2" customFormat="1" ht="12" x14ac:dyDescent="0.2">
      <c r="A36" s="25"/>
      <c r="J36" s="25"/>
      <c r="K36" s="25"/>
      <c r="N36" s="34"/>
    </row>
    <row r="37" spans="1:14" s="2" customFormat="1" ht="12" x14ac:dyDescent="0.2">
      <c r="A37" s="25"/>
      <c r="J37" s="25"/>
      <c r="K37" s="25"/>
      <c r="N37" s="34"/>
    </row>
    <row r="38" spans="1:14" s="2" customFormat="1" ht="12" x14ac:dyDescent="0.2">
      <c r="A38" s="25"/>
      <c r="J38" s="25"/>
      <c r="K38" s="25"/>
      <c r="N38" s="34"/>
    </row>
    <row r="39" spans="1:14" s="2" customFormat="1" ht="12" x14ac:dyDescent="0.2">
      <c r="A39" s="25"/>
      <c r="J39" s="25"/>
      <c r="K39" s="25"/>
      <c r="N39" s="34"/>
    </row>
    <row r="40" spans="1:14" s="2" customFormat="1" ht="12" x14ac:dyDescent="0.2">
      <c r="A40" s="25"/>
      <c r="J40" s="25"/>
      <c r="K40" s="25"/>
      <c r="N40" s="34"/>
    </row>
    <row r="41" spans="1:14" s="2" customFormat="1" ht="12" x14ac:dyDescent="0.2">
      <c r="A41" s="25"/>
      <c r="J41" s="25"/>
      <c r="K41" s="25"/>
      <c r="N41" s="34"/>
    </row>
    <row r="42" spans="1:14" s="2" customFormat="1" ht="12" x14ac:dyDescent="0.2">
      <c r="A42" s="25"/>
      <c r="J42" s="25"/>
      <c r="K42" s="25"/>
      <c r="N42" s="34"/>
    </row>
    <row r="43" spans="1:14" s="2" customFormat="1" ht="12" x14ac:dyDescent="0.2">
      <c r="A43" s="25"/>
      <c r="J43" s="25"/>
      <c r="K43" s="25"/>
      <c r="N43" s="34"/>
    </row>
    <row r="44" spans="1:14" s="2" customFormat="1" ht="12" x14ac:dyDescent="0.2">
      <c r="A44" s="25"/>
      <c r="J44" s="25"/>
      <c r="K44" s="25"/>
      <c r="N44" s="34"/>
    </row>
    <row r="45" spans="1:14" s="2" customFormat="1" ht="12" x14ac:dyDescent="0.2">
      <c r="A45" s="25"/>
      <c r="J45" s="25"/>
      <c r="K45" s="25"/>
      <c r="N45" s="34"/>
    </row>
    <row r="46" spans="1:14" s="2" customFormat="1" ht="12" x14ac:dyDescent="0.2">
      <c r="A46" s="25"/>
      <c r="J46" s="25"/>
      <c r="K46" s="25"/>
      <c r="N46" s="34"/>
    </row>
    <row r="47" spans="1:14" s="2" customFormat="1" ht="12" x14ac:dyDescent="0.2">
      <c r="A47" s="25"/>
      <c r="J47" s="25"/>
      <c r="K47" s="25"/>
      <c r="N47" s="34"/>
    </row>
    <row r="48" spans="1:14" s="2" customFormat="1" ht="12" x14ac:dyDescent="0.2">
      <c r="A48" s="25"/>
      <c r="J48" s="25"/>
      <c r="K48" s="25"/>
      <c r="N48" s="34"/>
    </row>
    <row r="49" spans="1:14" s="2" customFormat="1" ht="12" x14ac:dyDescent="0.2">
      <c r="A49" s="25"/>
      <c r="J49" s="25"/>
      <c r="K49" s="25"/>
      <c r="N49" s="34"/>
    </row>
    <row r="50" spans="1:14" s="2" customFormat="1" ht="12" x14ac:dyDescent="0.2">
      <c r="A50" s="25"/>
      <c r="J50" s="25"/>
      <c r="K50" s="25"/>
      <c r="N50" s="34"/>
    </row>
    <row r="51" spans="1:14" s="2" customFormat="1" ht="12" x14ac:dyDescent="0.2">
      <c r="A51" s="25"/>
      <c r="J51" s="25"/>
      <c r="K51" s="25"/>
      <c r="N51" s="34"/>
    </row>
    <row r="52" spans="1:14" s="2" customFormat="1" ht="12" x14ac:dyDescent="0.2">
      <c r="A52" s="25"/>
      <c r="J52" s="25"/>
      <c r="K52" s="25"/>
      <c r="N52" s="34"/>
    </row>
    <row r="53" spans="1:14" s="2" customFormat="1" ht="12" x14ac:dyDescent="0.2">
      <c r="A53" s="25"/>
      <c r="J53" s="25"/>
      <c r="K53" s="25"/>
      <c r="N53" s="34"/>
    </row>
    <row r="54" spans="1:14" s="2" customFormat="1" ht="12" x14ac:dyDescent="0.2">
      <c r="A54" s="25"/>
      <c r="J54" s="25"/>
      <c r="K54" s="25"/>
      <c r="N54" s="34"/>
    </row>
    <row r="55" spans="1:14" s="2" customFormat="1" ht="12" x14ac:dyDescent="0.2">
      <c r="A55" s="25"/>
      <c r="J55" s="25"/>
      <c r="K55" s="25"/>
      <c r="N55" s="34"/>
    </row>
    <row r="56" spans="1:14" s="2" customFormat="1" ht="12" x14ac:dyDescent="0.2">
      <c r="A56" s="25"/>
      <c r="J56" s="25"/>
      <c r="K56" s="25"/>
      <c r="N56" s="34"/>
    </row>
    <row r="57" spans="1:14" s="2" customFormat="1" ht="12" x14ac:dyDescent="0.2">
      <c r="A57" s="25"/>
      <c r="J57" s="25"/>
      <c r="K57" s="25"/>
      <c r="N57" s="34"/>
    </row>
    <row r="58" spans="1:14" s="2" customFormat="1" ht="12" x14ac:dyDescent="0.2">
      <c r="A58" s="25"/>
      <c r="J58" s="25"/>
      <c r="K58" s="25"/>
      <c r="N58" s="34"/>
    </row>
    <row r="59" spans="1:14" s="2" customFormat="1" ht="12" x14ac:dyDescent="0.2">
      <c r="A59" s="25"/>
      <c r="J59" s="25"/>
      <c r="K59" s="25"/>
      <c r="N59" s="34"/>
    </row>
    <row r="60" spans="1:14" s="2" customFormat="1" ht="12" x14ac:dyDescent="0.2">
      <c r="A60" s="25"/>
      <c r="J60" s="25"/>
      <c r="K60" s="25"/>
      <c r="N60" s="34"/>
    </row>
    <row r="61" spans="1:14" s="2" customFormat="1" ht="12" x14ac:dyDescent="0.2">
      <c r="A61" s="25"/>
      <c r="J61" s="25"/>
      <c r="K61" s="25"/>
      <c r="N61" s="34"/>
    </row>
    <row r="62" spans="1:14" s="2" customFormat="1" ht="12" x14ac:dyDescent="0.2">
      <c r="A62" s="25"/>
      <c r="J62" s="25"/>
      <c r="K62" s="25"/>
      <c r="N62" s="34"/>
    </row>
    <row r="63" spans="1:14" s="2" customFormat="1" ht="12" x14ac:dyDescent="0.2">
      <c r="A63" s="25"/>
      <c r="J63" s="25"/>
      <c r="K63" s="25"/>
      <c r="N63" s="34"/>
    </row>
    <row r="64" spans="1:14" s="2" customFormat="1" ht="12" x14ac:dyDescent="0.2">
      <c r="A64" s="25"/>
      <c r="J64" s="25"/>
      <c r="K64" s="25"/>
      <c r="N64" s="34"/>
    </row>
    <row r="65" spans="1:14" s="2" customFormat="1" ht="12" x14ac:dyDescent="0.2">
      <c r="A65" s="25"/>
      <c r="J65" s="25"/>
      <c r="K65" s="25"/>
      <c r="N65" s="34"/>
    </row>
    <row r="66" spans="1:14" s="2" customFormat="1" ht="12" x14ac:dyDescent="0.2">
      <c r="A66" s="25"/>
      <c r="J66" s="25"/>
      <c r="K66" s="25"/>
      <c r="N66" s="34"/>
    </row>
    <row r="67" spans="1:14" s="2" customFormat="1" ht="12" x14ac:dyDescent="0.2">
      <c r="A67" s="25"/>
      <c r="J67" s="25"/>
      <c r="K67" s="25"/>
      <c r="N67" s="34"/>
    </row>
    <row r="68" spans="1:14" s="2" customFormat="1" ht="12" x14ac:dyDescent="0.2">
      <c r="A68" s="25"/>
      <c r="J68" s="25"/>
      <c r="K68" s="25"/>
      <c r="N68" s="34"/>
    </row>
    <row r="69" spans="1:14" s="2" customFormat="1" ht="12" x14ac:dyDescent="0.2">
      <c r="A69" s="25"/>
      <c r="J69" s="25"/>
      <c r="K69" s="25"/>
      <c r="N69" s="34"/>
    </row>
    <row r="70" spans="1:14" s="2" customFormat="1" ht="12" x14ac:dyDescent="0.2">
      <c r="A70" s="25"/>
      <c r="J70" s="25"/>
      <c r="K70" s="25"/>
      <c r="N70" s="34"/>
    </row>
    <row r="71" spans="1:14" s="2" customFormat="1" ht="12" x14ac:dyDescent="0.2">
      <c r="A71" s="25"/>
      <c r="J71" s="25"/>
      <c r="K71" s="25"/>
      <c r="N71" s="34"/>
    </row>
    <row r="72" spans="1:14" s="2" customFormat="1" ht="12" x14ac:dyDescent="0.2">
      <c r="A72" s="25"/>
      <c r="J72" s="25"/>
      <c r="K72" s="25"/>
      <c r="N72" s="34"/>
    </row>
    <row r="73" spans="1:14" s="2" customFormat="1" ht="12" x14ac:dyDescent="0.2">
      <c r="A73" s="25"/>
      <c r="J73" s="25"/>
      <c r="K73" s="25"/>
      <c r="N73" s="34"/>
    </row>
    <row r="74" spans="1:14" s="2" customFormat="1" ht="12" x14ac:dyDescent="0.2">
      <c r="A74" s="25"/>
      <c r="J74" s="25"/>
      <c r="K74" s="25"/>
      <c r="N74" s="34"/>
    </row>
    <row r="75" spans="1:14" s="2" customFormat="1" ht="12" x14ac:dyDescent="0.2">
      <c r="A75" s="25"/>
      <c r="J75" s="25"/>
      <c r="K75" s="25"/>
      <c r="N75" s="34"/>
    </row>
    <row r="76" spans="1:14" s="2" customFormat="1" ht="12" x14ac:dyDescent="0.2">
      <c r="A76" s="25"/>
      <c r="J76" s="25"/>
      <c r="K76" s="25"/>
      <c r="N76" s="34"/>
    </row>
    <row r="77" spans="1:14" s="2" customFormat="1" ht="12" x14ac:dyDescent="0.2">
      <c r="A77" s="25"/>
      <c r="J77" s="25"/>
      <c r="K77" s="25"/>
      <c r="N77" s="34"/>
    </row>
    <row r="78" spans="1:14" s="2" customFormat="1" ht="12" x14ac:dyDescent="0.2">
      <c r="A78" s="25"/>
      <c r="J78" s="25"/>
      <c r="K78" s="25"/>
      <c r="N78" s="34"/>
    </row>
    <row r="79" spans="1:14" s="2" customFormat="1" ht="12" x14ac:dyDescent="0.2">
      <c r="A79" s="25"/>
      <c r="J79" s="25"/>
      <c r="K79" s="25"/>
      <c r="N79" s="34"/>
    </row>
    <row r="80" spans="1:14" s="2" customFormat="1" ht="12" x14ac:dyDescent="0.2">
      <c r="A80" s="25"/>
      <c r="J80" s="25"/>
      <c r="K80" s="25"/>
      <c r="N80" s="34"/>
    </row>
    <row r="81" spans="1:14" s="2" customFormat="1" ht="12" x14ac:dyDescent="0.2">
      <c r="A81" s="25"/>
      <c r="J81" s="25"/>
      <c r="K81" s="25"/>
      <c r="N81" s="34"/>
    </row>
    <row r="82" spans="1:14" s="2" customFormat="1" ht="12" x14ac:dyDescent="0.2">
      <c r="A82" s="25"/>
      <c r="J82" s="25"/>
      <c r="K82" s="25"/>
      <c r="N82" s="34"/>
    </row>
    <row r="83" spans="1:14" s="2" customFormat="1" ht="12" x14ac:dyDescent="0.2">
      <c r="A83" s="25"/>
      <c r="J83" s="25"/>
      <c r="K83" s="25"/>
      <c r="N83" s="34"/>
    </row>
    <row r="84" spans="1:14" s="2" customFormat="1" ht="12" x14ac:dyDescent="0.2">
      <c r="A84" s="25"/>
      <c r="J84" s="25"/>
      <c r="K84" s="25"/>
      <c r="N84" s="34"/>
    </row>
    <row r="85" spans="1:14" s="2" customFormat="1" ht="12" x14ac:dyDescent="0.2">
      <c r="A85" s="25"/>
      <c r="J85" s="25"/>
      <c r="K85" s="25"/>
      <c r="N85" s="34"/>
    </row>
    <row r="86" spans="1:14" s="2" customFormat="1" ht="12" x14ac:dyDescent="0.2">
      <c r="A86" s="25"/>
      <c r="J86" s="25"/>
      <c r="K86" s="25"/>
      <c r="N86" s="34"/>
    </row>
    <row r="87" spans="1:14" s="2" customFormat="1" ht="12" x14ac:dyDescent="0.2">
      <c r="A87" s="25"/>
      <c r="J87" s="25"/>
      <c r="K87" s="25"/>
      <c r="N87" s="34"/>
    </row>
    <row r="88" spans="1:14" s="2" customFormat="1" ht="12" x14ac:dyDescent="0.2">
      <c r="A88" s="25"/>
      <c r="J88" s="25"/>
      <c r="K88" s="25"/>
      <c r="N88" s="34"/>
    </row>
    <row r="89" spans="1:14" s="2" customFormat="1" ht="12" x14ac:dyDescent="0.2">
      <c r="A89" s="25"/>
      <c r="J89" s="25"/>
      <c r="K89" s="25"/>
      <c r="N89" s="34"/>
    </row>
    <row r="90" spans="1:14" s="2" customFormat="1" ht="12" x14ac:dyDescent="0.2">
      <c r="A90" s="25"/>
      <c r="J90" s="25"/>
      <c r="K90" s="25"/>
      <c r="N90" s="34"/>
    </row>
    <row r="91" spans="1:14" s="2" customFormat="1" ht="12" x14ac:dyDescent="0.2">
      <c r="A91" s="25"/>
      <c r="J91" s="25"/>
      <c r="K91" s="25"/>
      <c r="N91" s="34"/>
    </row>
    <row r="92" spans="1:14" s="2" customFormat="1" ht="12" x14ac:dyDescent="0.2">
      <c r="A92" s="25"/>
      <c r="J92" s="25"/>
      <c r="K92" s="25"/>
      <c r="N92" s="34"/>
    </row>
    <row r="93" spans="1:14" s="2" customFormat="1" ht="12" x14ac:dyDescent="0.2">
      <c r="A93" s="25"/>
      <c r="J93" s="25"/>
      <c r="K93" s="25"/>
      <c r="N93" s="34"/>
    </row>
    <row r="94" spans="1:14" s="2" customFormat="1" ht="12" x14ac:dyDescent="0.2">
      <c r="A94" s="25"/>
      <c r="J94" s="25"/>
      <c r="K94" s="25"/>
      <c r="N94" s="34"/>
    </row>
    <row r="95" spans="1:14" s="2" customFormat="1" ht="12" x14ac:dyDescent="0.2">
      <c r="A95" s="25"/>
      <c r="J95" s="25"/>
      <c r="K95" s="25"/>
      <c r="N95" s="34"/>
    </row>
    <row r="96" spans="1:14" s="2" customFormat="1" ht="12" x14ac:dyDescent="0.2">
      <c r="A96" s="25"/>
      <c r="J96" s="25"/>
      <c r="K96" s="25"/>
      <c r="N96" s="34"/>
    </row>
    <row r="97" spans="1:14" s="2" customFormat="1" ht="12" x14ac:dyDescent="0.2">
      <c r="A97" s="25"/>
      <c r="J97" s="25"/>
      <c r="K97" s="25"/>
      <c r="N97" s="34"/>
    </row>
    <row r="98" spans="1:14" s="2" customFormat="1" ht="12" x14ac:dyDescent="0.2">
      <c r="A98" s="25"/>
      <c r="J98" s="25"/>
      <c r="K98" s="25"/>
      <c r="N98" s="34"/>
    </row>
    <row r="99" spans="1:14" s="2" customFormat="1" ht="12" x14ac:dyDescent="0.2">
      <c r="A99" s="25"/>
      <c r="J99" s="25"/>
      <c r="K99" s="25"/>
      <c r="N99" s="34"/>
    </row>
    <row r="100" spans="1:14" s="2" customFormat="1" ht="12" x14ac:dyDescent="0.2">
      <c r="A100" s="25"/>
      <c r="J100" s="25"/>
      <c r="K100" s="25"/>
      <c r="N100" s="34"/>
    </row>
    <row r="101" spans="1:14" s="2" customFormat="1" ht="12" x14ac:dyDescent="0.2">
      <c r="A101" s="25"/>
      <c r="J101" s="25"/>
      <c r="K101" s="25"/>
      <c r="N101" s="34"/>
    </row>
    <row r="102" spans="1:14" s="2" customFormat="1" ht="12" x14ac:dyDescent="0.2">
      <c r="A102" s="25"/>
      <c r="J102" s="25"/>
      <c r="K102" s="25"/>
      <c r="N102" s="34"/>
    </row>
    <row r="103" spans="1:14" s="2" customFormat="1" ht="12" x14ac:dyDescent="0.2">
      <c r="A103" s="25"/>
      <c r="J103" s="25"/>
      <c r="K103" s="25"/>
      <c r="N103" s="34"/>
    </row>
    <row r="104" spans="1:14" s="2" customFormat="1" ht="12" x14ac:dyDescent="0.2">
      <c r="A104" s="25"/>
      <c r="J104" s="25"/>
      <c r="K104" s="25"/>
      <c r="N104" s="34"/>
    </row>
    <row r="105" spans="1:14" s="2" customFormat="1" ht="12" x14ac:dyDescent="0.2">
      <c r="A105" s="25"/>
      <c r="J105" s="25"/>
      <c r="K105" s="25"/>
      <c r="N105" s="34"/>
    </row>
    <row r="106" spans="1:14" s="2" customFormat="1" ht="12" x14ac:dyDescent="0.2">
      <c r="A106" s="25"/>
      <c r="J106" s="25"/>
      <c r="K106" s="25"/>
      <c r="N106" s="34"/>
    </row>
    <row r="107" spans="1:14" s="2" customFormat="1" ht="12" x14ac:dyDescent="0.2">
      <c r="A107" s="25"/>
      <c r="J107" s="25"/>
      <c r="K107" s="25"/>
      <c r="N107" s="34"/>
    </row>
    <row r="108" spans="1:14" s="2" customFormat="1" ht="12" x14ac:dyDescent="0.2">
      <c r="A108" s="25"/>
      <c r="J108" s="25"/>
      <c r="K108" s="25"/>
      <c r="N108" s="34"/>
    </row>
    <row r="109" spans="1:14" s="2" customFormat="1" ht="12" x14ac:dyDescent="0.2">
      <c r="A109" s="25"/>
      <c r="J109" s="25"/>
      <c r="K109" s="25"/>
      <c r="N109" s="34"/>
    </row>
    <row r="110" spans="1:14" s="2" customFormat="1" ht="12" x14ac:dyDescent="0.2">
      <c r="A110" s="25"/>
      <c r="J110" s="25"/>
      <c r="K110" s="25"/>
      <c r="N110" s="34"/>
    </row>
    <row r="111" spans="1:14" s="2" customFormat="1" ht="12" x14ac:dyDescent="0.2">
      <c r="A111" s="25"/>
      <c r="J111" s="25"/>
      <c r="K111" s="25"/>
      <c r="N111" s="34"/>
    </row>
    <row r="112" spans="1:14" s="2" customFormat="1" ht="12" x14ac:dyDescent="0.2">
      <c r="A112" s="25"/>
      <c r="J112" s="25"/>
      <c r="K112" s="25"/>
      <c r="N112" s="34"/>
    </row>
    <row r="113" spans="1:14" s="2" customFormat="1" ht="12" x14ac:dyDescent="0.2">
      <c r="A113" s="25"/>
      <c r="J113" s="25"/>
      <c r="K113" s="25"/>
      <c r="N113" s="34"/>
    </row>
    <row r="114" spans="1:14" s="2" customFormat="1" ht="12" x14ac:dyDescent="0.2">
      <c r="A114" s="25"/>
      <c r="J114" s="25"/>
      <c r="K114" s="25"/>
      <c r="N114" s="34"/>
    </row>
    <row r="115" spans="1:14" s="2" customFormat="1" ht="12" x14ac:dyDescent="0.2">
      <c r="A115" s="25"/>
      <c r="J115" s="25"/>
      <c r="K115" s="25"/>
      <c r="N115" s="34"/>
    </row>
    <row r="116" spans="1:14" s="2" customFormat="1" ht="12" x14ac:dyDescent="0.2">
      <c r="A116" s="25"/>
      <c r="J116" s="25"/>
      <c r="K116" s="25"/>
      <c r="N116" s="34"/>
    </row>
    <row r="117" spans="1:14" s="2" customFormat="1" ht="12" x14ac:dyDescent="0.2">
      <c r="A117" s="25"/>
      <c r="J117" s="25"/>
      <c r="K117" s="25"/>
      <c r="N117" s="34"/>
    </row>
    <row r="118" spans="1:14" s="2" customFormat="1" ht="12" x14ac:dyDescent="0.2">
      <c r="A118" s="25"/>
      <c r="J118" s="25"/>
      <c r="K118" s="25"/>
      <c r="N118" s="34"/>
    </row>
    <row r="119" spans="1:14" s="2" customFormat="1" ht="12" x14ac:dyDescent="0.2">
      <c r="A119" s="25"/>
      <c r="J119" s="25"/>
      <c r="K119" s="25"/>
      <c r="N119" s="34"/>
    </row>
    <row r="120" spans="1:14" s="2" customFormat="1" ht="12" x14ac:dyDescent="0.2">
      <c r="A120" s="25"/>
      <c r="J120" s="25"/>
      <c r="K120" s="25"/>
      <c r="N120" s="34"/>
    </row>
    <row r="121" spans="1:14" s="2" customFormat="1" ht="12" x14ac:dyDescent="0.2">
      <c r="A121" s="25"/>
      <c r="J121" s="25"/>
      <c r="K121" s="25"/>
      <c r="N121" s="34"/>
    </row>
    <row r="122" spans="1:14" s="2" customFormat="1" ht="12" x14ac:dyDescent="0.2">
      <c r="A122" s="25"/>
      <c r="J122" s="25"/>
      <c r="K122" s="25"/>
      <c r="N122" s="34"/>
    </row>
    <row r="123" spans="1:14" s="2" customFormat="1" ht="12" x14ac:dyDescent="0.2">
      <c r="A123" s="25"/>
      <c r="J123" s="25"/>
      <c r="K123" s="25"/>
      <c r="N123" s="34"/>
    </row>
    <row r="124" spans="1:14" s="2" customFormat="1" ht="12" x14ac:dyDescent="0.2">
      <c r="A124" s="25"/>
      <c r="J124" s="25"/>
      <c r="K124" s="25"/>
      <c r="N124" s="34"/>
    </row>
    <row r="125" spans="1:14" s="2" customFormat="1" ht="12" x14ac:dyDescent="0.2">
      <c r="A125" s="25"/>
      <c r="J125" s="25"/>
      <c r="K125" s="25"/>
      <c r="N125" s="34"/>
    </row>
    <row r="126" spans="1:14" s="2" customFormat="1" ht="12" x14ac:dyDescent="0.2">
      <c r="A126" s="25"/>
      <c r="J126" s="25"/>
      <c r="K126" s="25"/>
      <c r="N126" s="34"/>
    </row>
    <row r="127" spans="1:14" s="2" customFormat="1" ht="12" x14ac:dyDescent="0.2">
      <c r="A127" s="25"/>
      <c r="J127" s="25"/>
      <c r="K127" s="25"/>
      <c r="N127" s="34"/>
    </row>
    <row r="128" spans="1:14" s="2" customFormat="1" ht="12" x14ac:dyDescent="0.2">
      <c r="A128" s="25"/>
      <c r="J128" s="25"/>
      <c r="K128" s="25"/>
      <c r="N128" s="34"/>
    </row>
    <row r="129" spans="1:14" s="2" customFormat="1" ht="12" x14ac:dyDescent="0.2">
      <c r="A129" s="25"/>
      <c r="J129" s="25"/>
      <c r="K129" s="25"/>
      <c r="N129" s="34"/>
    </row>
    <row r="130" spans="1:14" s="2" customFormat="1" ht="12" x14ac:dyDescent="0.2">
      <c r="A130" s="25"/>
      <c r="J130" s="25"/>
      <c r="K130" s="25"/>
      <c r="N130" s="34"/>
    </row>
    <row r="131" spans="1:14" s="2" customFormat="1" ht="12" x14ac:dyDescent="0.2">
      <c r="A131" s="25"/>
      <c r="J131" s="25"/>
      <c r="K131" s="25"/>
      <c r="N131" s="34"/>
    </row>
    <row r="132" spans="1:14" s="2" customFormat="1" ht="12" x14ac:dyDescent="0.2">
      <c r="A132" s="25"/>
      <c r="J132" s="25"/>
      <c r="K132" s="25"/>
      <c r="N132" s="34"/>
    </row>
    <row r="133" spans="1:14" s="2" customFormat="1" ht="12" x14ac:dyDescent="0.2">
      <c r="A133" s="25"/>
      <c r="J133" s="25"/>
      <c r="K133" s="25"/>
      <c r="N133" s="34"/>
    </row>
    <row r="134" spans="1:14" s="2" customFormat="1" ht="12" x14ac:dyDescent="0.2">
      <c r="A134" s="25"/>
      <c r="J134" s="25"/>
      <c r="K134" s="25"/>
      <c r="N134" s="34"/>
    </row>
    <row r="135" spans="1:14" s="2" customFormat="1" ht="12" x14ac:dyDescent="0.2">
      <c r="A135" s="25"/>
      <c r="J135" s="25"/>
      <c r="K135" s="25"/>
      <c r="N135" s="34"/>
    </row>
    <row r="136" spans="1:14" s="2" customFormat="1" ht="12" x14ac:dyDescent="0.2">
      <c r="A136" s="25"/>
      <c r="J136" s="25"/>
      <c r="K136" s="25"/>
      <c r="N136" s="34"/>
    </row>
    <row r="137" spans="1:14" s="2" customFormat="1" ht="12" x14ac:dyDescent="0.2">
      <c r="A137" s="25"/>
      <c r="J137" s="25"/>
      <c r="K137" s="25"/>
      <c r="N137" s="34"/>
    </row>
    <row r="138" spans="1:14" s="2" customFormat="1" ht="12" x14ac:dyDescent="0.2">
      <c r="A138" s="25"/>
      <c r="J138" s="25"/>
      <c r="K138" s="25"/>
      <c r="N138" s="34"/>
    </row>
    <row r="139" spans="1:14" s="2" customFormat="1" ht="12" x14ac:dyDescent="0.2">
      <c r="A139" s="25"/>
      <c r="J139" s="25"/>
      <c r="K139" s="25"/>
      <c r="N139" s="34"/>
    </row>
    <row r="140" spans="1:14" s="2" customFormat="1" ht="12" x14ac:dyDescent="0.2">
      <c r="A140" s="25"/>
      <c r="J140" s="25"/>
      <c r="K140" s="25"/>
      <c r="N140" s="34"/>
    </row>
    <row r="141" spans="1:14" s="2" customFormat="1" ht="12" x14ac:dyDescent="0.2">
      <c r="A141" s="25"/>
      <c r="J141" s="25"/>
      <c r="K141" s="25"/>
      <c r="N141" s="34"/>
    </row>
    <row r="142" spans="1:14" s="2" customFormat="1" ht="12" x14ac:dyDescent="0.2">
      <c r="A142" s="25"/>
      <c r="J142" s="25"/>
      <c r="K142" s="25"/>
      <c r="N142" s="34"/>
    </row>
    <row r="143" spans="1:14" s="2" customFormat="1" ht="12" x14ac:dyDescent="0.2">
      <c r="A143" s="25"/>
      <c r="J143" s="25"/>
      <c r="K143" s="25"/>
      <c r="N143" s="34"/>
    </row>
    <row r="144" spans="1:14" s="2" customFormat="1" ht="12" x14ac:dyDescent="0.2">
      <c r="A144" s="25"/>
      <c r="J144" s="25"/>
      <c r="K144" s="25"/>
      <c r="N144" s="34"/>
    </row>
    <row r="145" spans="1:14" s="2" customFormat="1" ht="12" x14ac:dyDescent="0.2">
      <c r="A145" s="25"/>
      <c r="J145" s="25"/>
      <c r="K145" s="25"/>
      <c r="N145" s="34"/>
    </row>
    <row r="146" spans="1:14" s="2" customFormat="1" ht="12" x14ac:dyDescent="0.2">
      <c r="A146" s="25"/>
      <c r="J146" s="25"/>
      <c r="K146" s="25"/>
      <c r="N146" s="34"/>
    </row>
    <row r="147" spans="1:14" s="2" customFormat="1" ht="12" x14ac:dyDescent="0.2">
      <c r="A147" s="25"/>
      <c r="J147" s="25"/>
      <c r="K147" s="25"/>
      <c r="N147" s="34"/>
    </row>
    <row r="148" spans="1:14" s="2" customFormat="1" ht="12" x14ac:dyDescent="0.2">
      <c r="A148" s="25"/>
      <c r="J148" s="25"/>
      <c r="K148" s="25"/>
      <c r="N148" s="34"/>
    </row>
    <row r="149" spans="1:14" s="2" customFormat="1" ht="12" x14ac:dyDescent="0.2">
      <c r="A149" s="25"/>
      <c r="J149" s="25"/>
      <c r="K149" s="25"/>
      <c r="N149" s="34"/>
    </row>
    <row r="150" spans="1:14" s="2" customFormat="1" ht="12" x14ac:dyDescent="0.2">
      <c r="A150" s="25"/>
      <c r="J150" s="25"/>
      <c r="K150" s="25"/>
      <c r="N150" s="34"/>
    </row>
    <row r="151" spans="1:14" s="2" customFormat="1" ht="12" x14ac:dyDescent="0.2">
      <c r="A151" s="25"/>
      <c r="J151" s="25"/>
      <c r="K151" s="25"/>
      <c r="N151" s="34"/>
    </row>
    <row r="152" spans="1:14" s="2" customFormat="1" ht="12" x14ac:dyDescent="0.2">
      <c r="A152" s="25"/>
      <c r="J152" s="25"/>
      <c r="K152" s="25"/>
      <c r="N152" s="34"/>
    </row>
    <row r="153" spans="1:14" s="2" customFormat="1" ht="12" x14ac:dyDescent="0.2">
      <c r="A153" s="25"/>
      <c r="J153" s="25"/>
      <c r="K153" s="25"/>
      <c r="N153" s="34"/>
    </row>
    <row r="154" spans="1:14" s="2" customFormat="1" ht="12" x14ac:dyDescent="0.2">
      <c r="A154" s="25"/>
      <c r="J154" s="25"/>
      <c r="K154" s="25"/>
      <c r="N154" s="34"/>
    </row>
    <row r="155" spans="1:14" s="2" customFormat="1" ht="12" x14ac:dyDescent="0.2">
      <c r="A155" s="25"/>
      <c r="J155" s="25"/>
      <c r="K155" s="25"/>
      <c r="N155" s="34"/>
    </row>
    <row r="156" spans="1:14" s="2" customFormat="1" ht="12" x14ac:dyDescent="0.2">
      <c r="A156" s="25"/>
      <c r="J156" s="25"/>
      <c r="K156" s="25"/>
      <c r="N156" s="34"/>
    </row>
  </sheetData>
  <sheetProtection algorithmName="SHA-512" hashValue="ssNIeHaRkm+uReH+2uV+oAJQEeJe9YHFFZd28q9x2MwxcBDEh6p573XLym2JFgC7YT/gU6WtRgJcz0DxXHQyXw==" saltValue="DaMtlvYflDqmSov1B3cxLA==" spinCount="100000" sheet="1" objects="1" scenarios="1" selectLockedCells="1"/>
  <mergeCells count="2">
    <mergeCell ref="J1:K1"/>
    <mergeCell ref="J7:K7"/>
  </mergeCells>
  <conditionalFormatting sqref="L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dataValidations count="2">
    <dataValidation type="decimal" showErrorMessage="1" errorTitle="Fehler!!!" error="Es sind nur Punkte im Bereich von 0 bis 100 erlaubt!" sqref="C2:D4 C5:C6" xr:uid="{00000000-0002-0000-0000-000000000000}">
      <formula1>0</formula1>
      <formula2>100</formula2>
    </dataValidation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2:K6" xr:uid="{00000000-0002-0000-0000-000001000000}">
      <formula1>1</formula1>
      <formula2>3</formula2>
    </dataValidation>
  </dataValidations>
  <pageMargins left="0.39370078740157483" right="0.39370078740157483" top="1.0236220472440944" bottom="1.0236220472440944" header="0.78740157480314965" footer="0.78740157480314965"/>
  <pageSetup paperSize="9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6"/>
  <sheetViews>
    <sheetView zoomScaleNormal="100" workbookViewId="0"/>
  </sheetViews>
  <sheetFormatPr baseColWidth="10" defaultColWidth="11.5703125" defaultRowHeight="12.75" x14ac:dyDescent="0.2"/>
  <cols>
    <col min="1" max="1" width="7.140625" customWidth="1"/>
    <col min="2" max="2" width="25.5703125" customWidth="1"/>
    <col min="3" max="4" width="7.140625" customWidth="1"/>
    <col min="5" max="5" width="10.7109375" customWidth="1"/>
    <col min="6" max="6" width="7.140625" customWidth="1"/>
    <col min="7" max="7" width="10.7109375" customWidth="1"/>
    <col min="8" max="9" width="7.140625" customWidth="1"/>
    <col min="10" max="11" width="3.5703125" customWidth="1"/>
    <col min="12" max="12" width="8.28515625" customWidth="1"/>
  </cols>
  <sheetData>
    <row r="1" spans="1:15" s="10" customFormat="1" ht="12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2</v>
      </c>
      <c r="I1" s="9" t="s">
        <v>7</v>
      </c>
      <c r="J1" s="45" t="s">
        <v>8</v>
      </c>
      <c r="K1" s="45"/>
      <c r="L1" s="10" t="s">
        <v>10</v>
      </c>
    </row>
    <row r="2" spans="1:15" s="10" customFormat="1" ht="12.75" customHeight="1" x14ac:dyDescent="0.2">
      <c r="A2" s="11">
        <v>6115</v>
      </c>
      <c r="B2" s="11" t="s">
        <v>32</v>
      </c>
      <c r="C2" s="12"/>
      <c r="D2" s="13"/>
      <c r="E2" s="13"/>
      <c r="F2" s="13"/>
      <c r="G2" s="13"/>
      <c r="H2" s="13"/>
      <c r="I2" s="13"/>
      <c r="J2" s="13"/>
      <c r="K2" s="12"/>
    </row>
    <row r="3" spans="1:15" s="10" customFormat="1" x14ac:dyDescent="0.2">
      <c r="A3" s="12">
        <v>5351</v>
      </c>
      <c r="B3" s="12" t="s">
        <v>33</v>
      </c>
      <c r="C3" s="3">
        <v>78</v>
      </c>
      <c r="D3" s="3"/>
      <c r="E3" s="2">
        <v>78</v>
      </c>
      <c r="F3" s="9">
        <v>40</v>
      </c>
      <c r="G3" s="2">
        <v>3120</v>
      </c>
      <c r="H3" s="12">
        <v>78</v>
      </c>
      <c r="I3" s="13">
        <v>3</v>
      </c>
      <c r="J3" s="13">
        <v>1</v>
      </c>
      <c r="K3" s="5"/>
      <c r="N3" s="14"/>
      <c r="O3" s="15">
        <v>20</v>
      </c>
    </row>
    <row r="4" spans="1:15" s="10" customFormat="1" x14ac:dyDescent="0.2">
      <c r="A4" s="12">
        <v>5352</v>
      </c>
      <c r="B4" s="12" t="s">
        <v>34</v>
      </c>
      <c r="C4" s="3">
        <v>49</v>
      </c>
      <c r="D4" s="3"/>
      <c r="E4" s="2">
        <v>49</v>
      </c>
      <c r="F4" s="9">
        <v>40</v>
      </c>
      <c r="G4" s="2">
        <v>1960</v>
      </c>
      <c r="H4" s="12">
        <v>49</v>
      </c>
      <c r="I4" s="13">
        <v>5</v>
      </c>
      <c r="J4" s="13">
        <v>2</v>
      </c>
      <c r="K4" s="5"/>
      <c r="N4" s="14"/>
      <c r="O4" s="15">
        <v>20</v>
      </c>
    </row>
    <row r="5" spans="1:15" s="10" customFormat="1" x14ac:dyDescent="0.2">
      <c r="A5" s="16">
        <v>5071</v>
      </c>
      <c r="B5" s="12" t="s">
        <v>11</v>
      </c>
      <c r="C5" s="3">
        <v>49</v>
      </c>
      <c r="D5" s="3"/>
      <c r="E5" s="2">
        <v>49</v>
      </c>
      <c r="F5" s="9">
        <v>20</v>
      </c>
      <c r="G5" s="2">
        <v>980</v>
      </c>
      <c r="H5" s="12">
        <v>49</v>
      </c>
      <c r="I5" s="13">
        <v>5</v>
      </c>
      <c r="J5" s="13">
        <v>2</v>
      </c>
      <c r="K5" s="5"/>
      <c r="N5" s="14"/>
      <c r="O5" s="15">
        <v>10</v>
      </c>
    </row>
    <row r="6" spans="1:15" s="10" customFormat="1" x14ac:dyDescent="0.2">
      <c r="A6" s="11">
        <v>6116</v>
      </c>
      <c r="B6" s="11" t="s">
        <v>35</v>
      </c>
      <c r="C6" s="17"/>
      <c r="D6" s="17"/>
      <c r="E6" s="2"/>
      <c r="F6"/>
      <c r="G6" s="7">
        <v>6060</v>
      </c>
      <c r="H6" s="7">
        <v>61</v>
      </c>
      <c r="I6" s="9">
        <v>4</v>
      </c>
      <c r="J6" s="9">
        <v>1</v>
      </c>
      <c r="K6" s="5"/>
      <c r="N6" s="14"/>
      <c r="O6" s="15"/>
    </row>
    <row r="7" spans="1:15" s="10" customFormat="1" x14ac:dyDescent="0.2">
      <c r="A7" s="11">
        <v>5907</v>
      </c>
      <c r="B7" s="11" t="s">
        <v>36</v>
      </c>
      <c r="C7" s="12"/>
      <c r="D7" s="13"/>
      <c r="E7" s="4"/>
      <c r="F7" s="13"/>
      <c r="G7" s="4"/>
      <c r="H7" s="13"/>
      <c r="I7" s="13"/>
      <c r="J7" s="13"/>
      <c r="K7" s="12"/>
      <c r="N7" s="14"/>
    </row>
    <row r="8" spans="1:15" s="10" customFormat="1" x14ac:dyDescent="0.2">
      <c r="A8" s="12">
        <v>5349</v>
      </c>
      <c r="B8" s="12" t="s">
        <v>37</v>
      </c>
      <c r="C8" s="3">
        <v>49</v>
      </c>
      <c r="D8" s="13"/>
      <c r="E8" s="2">
        <v>49</v>
      </c>
      <c r="F8" s="9">
        <v>50</v>
      </c>
      <c r="G8" s="2">
        <v>2450</v>
      </c>
      <c r="H8" s="12">
        <v>49</v>
      </c>
      <c r="I8" s="13">
        <v>5</v>
      </c>
      <c r="J8" s="13">
        <v>2</v>
      </c>
      <c r="K8" s="5"/>
      <c r="N8" s="14"/>
      <c r="O8" s="15">
        <v>25</v>
      </c>
    </row>
    <row r="9" spans="1:15" s="10" customFormat="1" x14ac:dyDescent="0.2">
      <c r="A9" s="12">
        <v>5350</v>
      </c>
      <c r="B9" s="12" t="s">
        <v>38</v>
      </c>
      <c r="C9" s="3">
        <v>78</v>
      </c>
      <c r="D9" s="13"/>
      <c r="E9" s="2">
        <v>78</v>
      </c>
      <c r="F9" s="9">
        <v>50</v>
      </c>
      <c r="G9" s="2">
        <v>3900</v>
      </c>
      <c r="H9" s="12">
        <v>78</v>
      </c>
      <c r="I9" s="13">
        <v>3</v>
      </c>
      <c r="J9" s="13">
        <v>1</v>
      </c>
      <c r="K9" s="5"/>
      <c r="N9" s="14"/>
      <c r="O9" s="15">
        <v>25</v>
      </c>
    </row>
    <row r="10" spans="1:15" s="10" customFormat="1" x14ac:dyDescent="0.2">
      <c r="A10" s="11">
        <v>5978</v>
      </c>
      <c r="B10" s="11" t="s">
        <v>39</v>
      </c>
      <c r="C10" s="2"/>
      <c r="D10" s="12"/>
      <c r="E10" s="2"/>
      <c r="F10" s="9"/>
      <c r="G10" s="7">
        <v>6350</v>
      </c>
      <c r="H10" s="7">
        <v>64</v>
      </c>
      <c r="I10" s="13">
        <v>4</v>
      </c>
      <c r="J10" s="9">
        <v>1</v>
      </c>
      <c r="K10" s="5"/>
      <c r="N10" s="14"/>
      <c r="O10" s="18"/>
    </row>
    <row r="11" spans="1:15" s="10" customFormat="1" x14ac:dyDescent="0.2">
      <c r="A11" s="11"/>
      <c r="B11" s="11" t="s">
        <v>40</v>
      </c>
      <c r="C11" s="19"/>
      <c r="D11" s="11"/>
      <c r="E11" s="6"/>
      <c r="F11" s="11"/>
      <c r="G11" s="7"/>
      <c r="H11" s="7"/>
      <c r="I11" s="13"/>
      <c r="J11" s="8"/>
      <c r="K11"/>
      <c r="N11" s="14"/>
      <c r="O11" s="18"/>
    </row>
    <row r="12" spans="1:15" s="10" customFormat="1" x14ac:dyDescent="0.2">
      <c r="A12" s="11">
        <v>6116</v>
      </c>
      <c r="B12" s="11" t="s">
        <v>35</v>
      </c>
      <c r="C12" s="17"/>
      <c r="D12" s="17"/>
      <c r="E12" s="6">
        <v>61</v>
      </c>
      <c r="F12" s="9">
        <v>100</v>
      </c>
      <c r="G12" s="6">
        <v>6100</v>
      </c>
      <c r="H12" s="11">
        <v>61</v>
      </c>
      <c r="I12"/>
      <c r="J12"/>
      <c r="K12"/>
      <c r="N12" s="1">
        <v>6100</v>
      </c>
      <c r="O12" s="18"/>
    </row>
    <row r="13" spans="1:15" s="10" customFormat="1" x14ac:dyDescent="0.2">
      <c r="A13" s="11">
        <v>5978</v>
      </c>
      <c r="B13" s="11" t="s">
        <v>39</v>
      </c>
      <c r="C13" s="2"/>
      <c r="D13" s="12"/>
      <c r="E13" s="6">
        <v>64</v>
      </c>
      <c r="F13" s="9">
        <v>100</v>
      </c>
      <c r="G13" s="6">
        <v>6400</v>
      </c>
      <c r="H13" s="11">
        <v>64</v>
      </c>
      <c r="I13"/>
      <c r="J13"/>
      <c r="K13"/>
      <c r="N13" s="1">
        <v>6400</v>
      </c>
      <c r="O13" s="14"/>
    </row>
    <row r="14" spans="1:15" s="10" customFormat="1" x14ac:dyDescent="0.2">
      <c r="A14" s="11">
        <v>6129</v>
      </c>
      <c r="B14" s="11" t="s">
        <v>12</v>
      </c>
      <c r="C14" s="19">
        <v>62.5</v>
      </c>
      <c r="D14" s="11"/>
      <c r="E14" s="11"/>
      <c r="F14" s="11"/>
      <c r="G14" s="20">
        <v>6250</v>
      </c>
      <c r="H14" s="7">
        <v>63</v>
      </c>
      <c r="I14" s="9">
        <v>4</v>
      </c>
      <c r="J14" s="46">
        <v>6</v>
      </c>
      <c r="K14" s="46"/>
      <c r="N14" s="14"/>
    </row>
    <row r="15" spans="1:15" s="10" customFormat="1" x14ac:dyDescent="0.2">
      <c r="A15" s="11"/>
      <c r="B15" s="11"/>
      <c r="C15" s="21"/>
      <c r="D15" s="11"/>
      <c r="E15" s="11"/>
      <c r="F15" s="11"/>
      <c r="G15" s="20"/>
      <c r="H15" s="7"/>
      <c r="I15" s="13"/>
      <c r="J15" s="8"/>
      <c r="K15"/>
    </row>
    <row r="16" spans="1:15" s="10" customFormat="1" ht="12" x14ac:dyDescent="0.2">
      <c r="A16" s="10" t="s">
        <v>10</v>
      </c>
      <c r="C16" s="10">
        <v>78</v>
      </c>
      <c r="D16" s="10">
        <v>78</v>
      </c>
      <c r="E16" s="10">
        <v>78</v>
      </c>
      <c r="F16" s="10">
        <v>3</v>
      </c>
      <c r="G16" s="10">
        <v>1</v>
      </c>
      <c r="H16" s="10">
        <v>0</v>
      </c>
      <c r="I16" s="10">
        <v>6</v>
      </c>
      <c r="J16" s="10">
        <v>6129</v>
      </c>
      <c r="K16" s="10">
        <v>78</v>
      </c>
      <c r="N16" s="1">
        <v>62.5</v>
      </c>
      <c r="O16" s="10">
        <v>25</v>
      </c>
    </row>
    <row r="17" spans="1:15" s="10" customFormat="1" ht="12" x14ac:dyDescent="0.2">
      <c r="A17" s="10">
        <v>0</v>
      </c>
      <c r="B17" s="22" t="s">
        <v>13</v>
      </c>
      <c r="C17" s="10" t="s">
        <v>14</v>
      </c>
      <c r="D17" s="10" t="s">
        <v>15</v>
      </c>
      <c r="E17" s="10" t="s">
        <v>2</v>
      </c>
      <c r="F17" s="10" t="s">
        <v>16</v>
      </c>
      <c r="G17" s="10" t="s">
        <v>17</v>
      </c>
      <c r="H17" s="10" t="s">
        <v>18</v>
      </c>
      <c r="I17" s="10" t="s">
        <v>19</v>
      </c>
      <c r="J17" s="10" t="s">
        <v>20</v>
      </c>
      <c r="K17" s="10" t="s">
        <v>21</v>
      </c>
      <c r="L17" s="10" t="s">
        <v>22</v>
      </c>
      <c r="M17" s="10" t="s">
        <v>23</v>
      </c>
      <c r="N17" s="1" t="s">
        <v>24</v>
      </c>
      <c r="O17" s="10" t="s">
        <v>9</v>
      </c>
    </row>
    <row r="18" spans="1:15" s="10" customFormat="1" x14ac:dyDescent="0.2">
      <c r="A18" s="10">
        <v>1</v>
      </c>
      <c r="M18"/>
      <c r="N18"/>
    </row>
    <row r="19" spans="1:15" s="10" customFormat="1" x14ac:dyDescent="0.2">
      <c r="A19" s="10">
        <v>2</v>
      </c>
      <c r="M19"/>
      <c r="N19"/>
    </row>
    <row r="20" spans="1:15" s="10" customFormat="1" x14ac:dyDescent="0.2">
      <c r="M20"/>
      <c r="N20"/>
    </row>
    <row r="21" spans="1:15" s="10" customFormat="1" x14ac:dyDescent="0.2">
      <c r="M21"/>
      <c r="N21"/>
    </row>
    <row r="22" spans="1:15" s="10" customFormat="1" x14ac:dyDescent="0.2">
      <c r="M22"/>
      <c r="N22"/>
    </row>
    <row r="23" spans="1:15" s="10" customFormat="1" x14ac:dyDescent="0.2">
      <c r="M23"/>
      <c r="N23"/>
    </row>
    <row r="24" spans="1:15" s="10" customFormat="1" x14ac:dyDescent="0.2">
      <c r="M24"/>
      <c r="N24"/>
    </row>
    <row r="25" spans="1:15" s="10" customFormat="1" x14ac:dyDescent="0.2">
      <c r="M25"/>
      <c r="N25"/>
    </row>
    <row r="26" spans="1:15" s="10" customFormat="1" ht="12" x14ac:dyDescent="0.2"/>
    <row r="27" spans="1:15" s="10" customFormat="1" ht="12" x14ac:dyDescent="0.2"/>
    <row r="28" spans="1:15" s="10" customFormat="1" ht="12" x14ac:dyDescent="0.2"/>
    <row r="29" spans="1:15" s="10" customFormat="1" ht="12" x14ac:dyDescent="0.2"/>
    <row r="30" spans="1:15" s="10" customFormat="1" ht="12" x14ac:dyDescent="0.2">
      <c r="B30" s="23" t="s">
        <v>25</v>
      </c>
    </row>
    <row r="31" spans="1:15" s="10" customFormat="1" ht="12" x14ac:dyDescent="0.2">
      <c r="A31" s="10">
        <v>1</v>
      </c>
      <c r="B31" s="10" t="s">
        <v>41</v>
      </c>
    </row>
    <row r="32" spans="1:15" s="10" customFormat="1" ht="12" x14ac:dyDescent="0.2">
      <c r="A32" s="10">
        <v>1</v>
      </c>
      <c r="B32" s="10" t="s">
        <v>42</v>
      </c>
    </row>
    <row r="33" spans="1:2" s="10" customFormat="1" ht="12" x14ac:dyDescent="0.2">
      <c r="A33" s="10">
        <v>1</v>
      </c>
      <c r="B33" s="10" t="s">
        <v>43</v>
      </c>
    </row>
    <row r="34" spans="1:2" s="10" customFormat="1" ht="12" x14ac:dyDescent="0.2">
      <c r="A34" s="10">
        <v>1</v>
      </c>
      <c r="B34" s="10" t="s">
        <v>44</v>
      </c>
    </row>
    <row r="35" spans="1:2" s="10" customFormat="1" ht="12" x14ac:dyDescent="0.2">
      <c r="A35" s="10">
        <v>1</v>
      </c>
      <c r="B35" s="10" t="s">
        <v>45</v>
      </c>
    </row>
    <row r="36" spans="1:2" s="10" customFormat="1" ht="12" x14ac:dyDescent="0.2">
      <c r="A36" s="10">
        <v>1</v>
      </c>
      <c r="B36" s="1" t="s">
        <v>28</v>
      </c>
    </row>
    <row r="37" spans="1:2" s="10" customFormat="1" ht="12" x14ac:dyDescent="0.2">
      <c r="A37" s="10">
        <v>1</v>
      </c>
      <c r="B37" s="1" t="s">
        <v>29</v>
      </c>
    </row>
    <row r="38" spans="1:2" s="10" customFormat="1" ht="12" x14ac:dyDescent="0.2">
      <c r="A38" s="10">
        <v>1</v>
      </c>
      <c r="B38" s="1" t="s">
        <v>30</v>
      </c>
    </row>
    <row r="39" spans="1:2" s="10" customFormat="1" ht="12" x14ac:dyDescent="0.2"/>
    <row r="40" spans="1:2" s="10" customFormat="1" ht="12" x14ac:dyDescent="0.2"/>
    <row r="41" spans="1:2" s="10" customFormat="1" ht="12" x14ac:dyDescent="0.2"/>
    <row r="42" spans="1:2" s="10" customFormat="1" ht="12" x14ac:dyDescent="0.2">
      <c r="B42" s="23" t="s">
        <v>31</v>
      </c>
    </row>
    <row r="43" spans="1:2" s="10" customFormat="1" ht="12" x14ac:dyDescent="0.2">
      <c r="A43" s="10">
        <v>0</v>
      </c>
      <c r="B43" s="10">
        <v>6</v>
      </c>
    </row>
    <row r="44" spans="1:2" s="10" customFormat="1" ht="12" x14ac:dyDescent="0.2">
      <c r="A44" s="10">
        <v>30</v>
      </c>
      <c r="B44" s="10">
        <v>5</v>
      </c>
    </row>
    <row r="45" spans="1:2" s="10" customFormat="1" ht="12" x14ac:dyDescent="0.2">
      <c r="A45" s="10">
        <v>50</v>
      </c>
      <c r="B45" s="10">
        <v>4</v>
      </c>
    </row>
    <row r="46" spans="1:2" s="10" customFormat="1" ht="12" x14ac:dyDescent="0.2">
      <c r="A46" s="10">
        <v>67</v>
      </c>
      <c r="B46" s="10">
        <v>3</v>
      </c>
    </row>
    <row r="47" spans="1:2" s="10" customFormat="1" ht="12" x14ac:dyDescent="0.2">
      <c r="A47" s="10">
        <v>81</v>
      </c>
      <c r="B47" s="10">
        <v>2</v>
      </c>
    </row>
    <row r="48" spans="1:2" s="10" customFormat="1" ht="12" x14ac:dyDescent="0.2">
      <c r="A48" s="10">
        <v>92</v>
      </c>
      <c r="B48" s="10">
        <v>1</v>
      </c>
    </row>
    <row r="49" s="10" customFormat="1" ht="12" x14ac:dyDescent="0.2"/>
    <row r="50" s="10" customFormat="1" ht="12" x14ac:dyDescent="0.2"/>
    <row r="51" s="10" customFormat="1" ht="12" x14ac:dyDescent="0.2"/>
    <row r="52" s="10" customFormat="1" ht="12" x14ac:dyDescent="0.2"/>
    <row r="53" s="10" customFormat="1" ht="12" x14ac:dyDescent="0.2"/>
    <row r="54" s="10" customFormat="1" ht="12" x14ac:dyDescent="0.2"/>
    <row r="55" s="10" customFormat="1" ht="12" x14ac:dyDescent="0.2"/>
    <row r="56" s="10" customFormat="1" ht="12" x14ac:dyDescent="0.2"/>
    <row r="57" s="10" customFormat="1" ht="12" x14ac:dyDescent="0.2"/>
    <row r="58" s="10" customFormat="1" ht="12" x14ac:dyDescent="0.2"/>
    <row r="59" s="10" customFormat="1" ht="12" x14ac:dyDescent="0.2"/>
    <row r="60" s="10" customFormat="1" ht="12" x14ac:dyDescent="0.2"/>
    <row r="61" s="10" customFormat="1" ht="12" x14ac:dyDescent="0.2"/>
    <row r="62" s="10" customFormat="1" ht="12" x14ac:dyDescent="0.2"/>
    <row r="63" s="10" customFormat="1" ht="12" x14ac:dyDescent="0.2"/>
    <row r="64" s="10" customFormat="1" ht="12" x14ac:dyDescent="0.2"/>
    <row r="65" s="10" customFormat="1" ht="12" x14ac:dyDescent="0.2"/>
    <row r="66" s="10" customFormat="1" ht="12" x14ac:dyDescent="0.2"/>
    <row r="67" s="10" customFormat="1" ht="12" x14ac:dyDescent="0.2"/>
    <row r="68" s="10" customFormat="1" ht="12" x14ac:dyDescent="0.2"/>
    <row r="69" s="10" customFormat="1" ht="12" x14ac:dyDescent="0.2"/>
    <row r="70" s="10" customFormat="1" ht="12" x14ac:dyDescent="0.2"/>
    <row r="71" s="10" customFormat="1" ht="12" x14ac:dyDescent="0.2"/>
    <row r="72" s="10" customFormat="1" ht="12" x14ac:dyDescent="0.2"/>
    <row r="73" s="10" customFormat="1" ht="12" x14ac:dyDescent="0.2"/>
    <row r="74" s="10" customFormat="1" ht="12" x14ac:dyDescent="0.2"/>
    <row r="75" s="10" customFormat="1" ht="12" x14ac:dyDescent="0.2"/>
    <row r="76" s="10" customFormat="1" ht="12" x14ac:dyDescent="0.2"/>
    <row r="77" s="10" customFormat="1" ht="12" x14ac:dyDescent="0.2"/>
    <row r="78" s="10" customFormat="1" ht="12" x14ac:dyDescent="0.2"/>
    <row r="79" s="10" customFormat="1" ht="12" x14ac:dyDescent="0.2"/>
    <row r="80" s="10" customFormat="1" ht="12" x14ac:dyDescent="0.2"/>
    <row r="81" s="10" customFormat="1" ht="12" x14ac:dyDescent="0.2"/>
    <row r="82" s="10" customFormat="1" ht="12" x14ac:dyDescent="0.2"/>
    <row r="83" s="10" customFormat="1" ht="12" x14ac:dyDescent="0.2"/>
    <row r="84" s="10" customFormat="1" ht="12" x14ac:dyDescent="0.2"/>
    <row r="85" s="10" customFormat="1" ht="12" x14ac:dyDescent="0.2"/>
    <row r="86" s="10" customFormat="1" ht="12" x14ac:dyDescent="0.2"/>
    <row r="87" s="10" customFormat="1" ht="12" x14ac:dyDescent="0.2"/>
    <row r="88" s="10" customFormat="1" ht="12" x14ac:dyDescent="0.2"/>
    <row r="89" s="10" customFormat="1" ht="12" x14ac:dyDescent="0.2"/>
    <row r="90" s="10" customFormat="1" ht="12" x14ac:dyDescent="0.2"/>
    <row r="91" s="10" customFormat="1" ht="12" x14ac:dyDescent="0.2"/>
    <row r="92" s="10" customFormat="1" ht="12" x14ac:dyDescent="0.2"/>
    <row r="93" s="10" customFormat="1" ht="12" x14ac:dyDescent="0.2"/>
    <row r="94" s="10" customFormat="1" ht="12" x14ac:dyDescent="0.2"/>
    <row r="95" s="10" customFormat="1" ht="12" x14ac:dyDescent="0.2"/>
    <row r="96" s="10" customFormat="1" ht="12" x14ac:dyDescent="0.2"/>
    <row r="97" s="10" customFormat="1" ht="12" x14ac:dyDescent="0.2"/>
    <row r="98" s="10" customFormat="1" ht="12" x14ac:dyDescent="0.2"/>
    <row r="99" s="10" customFormat="1" ht="12" x14ac:dyDescent="0.2"/>
    <row r="100" s="10" customFormat="1" ht="12" x14ac:dyDescent="0.2"/>
    <row r="101" s="10" customFormat="1" ht="12" x14ac:dyDescent="0.2"/>
    <row r="102" s="10" customFormat="1" ht="12" x14ac:dyDescent="0.2"/>
    <row r="103" s="10" customFormat="1" ht="12" x14ac:dyDescent="0.2"/>
    <row r="104" s="10" customFormat="1" ht="12" x14ac:dyDescent="0.2"/>
    <row r="105" s="10" customFormat="1" ht="12" x14ac:dyDescent="0.2"/>
    <row r="106" s="10" customFormat="1" ht="12" x14ac:dyDescent="0.2"/>
    <row r="107" s="10" customFormat="1" ht="12" x14ac:dyDescent="0.2"/>
    <row r="108" s="10" customFormat="1" ht="12" x14ac:dyDescent="0.2"/>
    <row r="109" s="10" customFormat="1" ht="12" x14ac:dyDescent="0.2"/>
    <row r="110" s="10" customFormat="1" ht="12" x14ac:dyDescent="0.2"/>
    <row r="111" s="10" customFormat="1" ht="12" x14ac:dyDescent="0.2"/>
    <row r="112" s="10" customFormat="1" ht="12" x14ac:dyDescent="0.2"/>
    <row r="113" s="10" customFormat="1" ht="12" x14ac:dyDescent="0.2"/>
    <row r="114" s="10" customFormat="1" ht="12" x14ac:dyDescent="0.2"/>
    <row r="115" s="10" customFormat="1" ht="12" x14ac:dyDescent="0.2"/>
    <row r="116" s="10" customFormat="1" ht="12" x14ac:dyDescent="0.2"/>
    <row r="117" s="10" customFormat="1" ht="12" x14ac:dyDescent="0.2"/>
    <row r="118" s="10" customFormat="1" ht="12" x14ac:dyDescent="0.2"/>
    <row r="119" s="10" customFormat="1" ht="12" x14ac:dyDescent="0.2"/>
    <row r="120" s="10" customFormat="1" ht="12" x14ac:dyDescent="0.2"/>
    <row r="121" s="10" customFormat="1" ht="12" x14ac:dyDescent="0.2"/>
    <row r="122" s="10" customFormat="1" ht="12" x14ac:dyDescent="0.2"/>
    <row r="123" s="10" customFormat="1" ht="12" x14ac:dyDescent="0.2"/>
    <row r="124" s="10" customFormat="1" ht="12" x14ac:dyDescent="0.2"/>
    <row r="125" s="10" customFormat="1" ht="12" x14ac:dyDescent="0.2"/>
    <row r="126" s="10" customFormat="1" ht="12" x14ac:dyDescent="0.2"/>
    <row r="127" s="10" customFormat="1" ht="12" x14ac:dyDescent="0.2"/>
    <row r="128" s="10" customFormat="1" ht="12" x14ac:dyDescent="0.2"/>
    <row r="129" s="10" customFormat="1" ht="12" x14ac:dyDescent="0.2"/>
    <row r="130" s="10" customFormat="1" ht="12" x14ac:dyDescent="0.2"/>
    <row r="131" s="10" customFormat="1" ht="12" x14ac:dyDescent="0.2"/>
    <row r="132" s="10" customFormat="1" ht="12" x14ac:dyDescent="0.2"/>
    <row r="133" s="10" customFormat="1" ht="12" x14ac:dyDescent="0.2"/>
    <row r="134" s="10" customFormat="1" ht="12" x14ac:dyDescent="0.2"/>
    <row r="135" s="10" customFormat="1" ht="12" x14ac:dyDescent="0.2"/>
    <row r="136" s="10" customFormat="1" ht="12" x14ac:dyDescent="0.2"/>
    <row r="137" s="10" customFormat="1" ht="12" x14ac:dyDescent="0.2"/>
    <row r="138" s="10" customFormat="1" ht="12" x14ac:dyDescent="0.2"/>
    <row r="139" s="10" customFormat="1" ht="12" x14ac:dyDescent="0.2"/>
    <row r="140" s="10" customFormat="1" ht="12" x14ac:dyDescent="0.2"/>
    <row r="141" s="10" customFormat="1" ht="12" x14ac:dyDescent="0.2"/>
    <row r="142" s="10" customFormat="1" ht="12" x14ac:dyDescent="0.2"/>
    <row r="143" s="10" customFormat="1" ht="12" x14ac:dyDescent="0.2"/>
    <row r="144" s="10" customFormat="1" ht="12" x14ac:dyDescent="0.2"/>
    <row r="145" s="10" customFormat="1" ht="12" x14ac:dyDescent="0.2"/>
    <row r="146" s="10" customFormat="1" ht="12" x14ac:dyDescent="0.2"/>
    <row r="147" s="10" customFormat="1" ht="12" x14ac:dyDescent="0.2"/>
    <row r="148" s="10" customFormat="1" ht="12" x14ac:dyDescent="0.2"/>
    <row r="149" s="10" customFormat="1" ht="12" x14ac:dyDescent="0.2"/>
    <row r="150" s="10" customFormat="1" ht="12" x14ac:dyDescent="0.2"/>
    <row r="151" s="10" customFormat="1" ht="12" x14ac:dyDescent="0.2"/>
    <row r="152" s="10" customFormat="1" ht="12" x14ac:dyDescent="0.2"/>
    <row r="153" s="10" customFormat="1" ht="12" x14ac:dyDescent="0.2"/>
    <row r="154" s="10" customFormat="1" ht="12" x14ac:dyDescent="0.2"/>
    <row r="155" s="10" customFormat="1" ht="12" x14ac:dyDescent="0.2"/>
    <row r="156" s="10" customFormat="1" ht="12" x14ac:dyDescent="0.2"/>
    <row r="157" s="10" customFormat="1" ht="12" x14ac:dyDescent="0.2"/>
    <row r="158" s="10" customFormat="1" ht="12" x14ac:dyDescent="0.2"/>
    <row r="159" s="10" customFormat="1" ht="12" x14ac:dyDescent="0.2"/>
    <row r="160" s="10" customFormat="1" ht="12" x14ac:dyDescent="0.2"/>
    <row r="161" s="10" customFormat="1" ht="12" x14ac:dyDescent="0.2"/>
    <row r="162" s="10" customFormat="1" ht="12" x14ac:dyDescent="0.2"/>
    <row r="163" s="10" customFormat="1" ht="12" x14ac:dyDescent="0.2"/>
    <row r="164" s="10" customFormat="1" ht="12" x14ac:dyDescent="0.2"/>
    <row r="165" s="10" customFormat="1" ht="12" x14ac:dyDescent="0.2"/>
    <row r="166" s="10" customFormat="1" ht="12" x14ac:dyDescent="0.2"/>
    <row r="167" s="10" customFormat="1" ht="12" x14ac:dyDescent="0.2"/>
    <row r="168" s="10" customFormat="1" ht="12" x14ac:dyDescent="0.2"/>
    <row r="169" s="10" customFormat="1" ht="12" x14ac:dyDescent="0.2"/>
    <row r="170" s="10" customFormat="1" ht="12" x14ac:dyDescent="0.2"/>
    <row r="171" s="10" customFormat="1" ht="12" x14ac:dyDescent="0.2"/>
    <row r="172" s="10" customFormat="1" ht="12" x14ac:dyDescent="0.2"/>
    <row r="173" s="10" customFormat="1" ht="12" x14ac:dyDescent="0.2"/>
    <row r="174" s="10" customFormat="1" ht="12" x14ac:dyDescent="0.2"/>
    <row r="175" s="10" customFormat="1" ht="12" x14ac:dyDescent="0.2"/>
    <row r="176" s="10" customFormat="1" ht="12" x14ac:dyDescent="0.2"/>
  </sheetData>
  <sheetProtection selectLockedCells="1" selectUnlockedCells="1"/>
  <mergeCells count="2">
    <mergeCell ref="J1:K1"/>
    <mergeCell ref="J14:K14"/>
  </mergeCells>
  <dataValidations count="3">
    <dataValidation type="whole" showInputMessage="1" showErrorMessage="1" errorTitle="Anrechenbar" error="Es sind nur Werte 1, 2 oder 3 zulässig!" promptTitle="Anrechenbarkeit" prompt="1 = anrechenbar_x000a_2 = nicht anrechenbar_x000a_3 = angerechnet aus Vorprüfung" sqref="K3:K6 K8:K10" xr:uid="{00000000-0002-0000-0100-000000000000}">
      <formula1>1</formula1>
      <formula2>3</formula2>
    </dataValidation>
    <dataValidation type="decimal" showErrorMessage="1" errorTitle="Fehler!!!" error="Es sind nur Punkte im Bereich von 0,0 bis 100,0 mit einer Dezimalstelle erlaubt!" sqref="C3:D5 C8:C9" xr:uid="{00000000-0002-0000-0100-000001000000}">
      <formula1>0</formula1>
      <formula2>100</formula2>
    </dataValidation>
    <dataValidation operator="equal" allowBlank="1" showErrorMessage="1" sqref="C6:D6 C12:D12" xr:uid="{00000000-0002-0000-0100-000002000000}">
      <formula1>0</formula1>
      <formula2>0</formula2>
    </dataValidation>
  </dataValidations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50</vt:lpstr>
      <vt:lpstr>Table</vt:lpstr>
      <vt:lpstr>'50'!Druckbereich</vt:lpstr>
      <vt:lpstr>note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Klatt</dc:creator>
  <cp:lastModifiedBy>Obertrifter, Miriam</cp:lastModifiedBy>
  <cp:lastPrinted>2018-10-31T08:22:58Z</cp:lastPrinted>
  <dcterms:created xsi:type="dcterms:W3CDTF">2018-10-31T08:23:10Z</dcterms:created>
  <dcterms:modified xsi:type="dcterms:W3CDTF">2025-07-16T11:35:22Z</dcterms:modified>
</cp:coreProperties>
</file>